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arlo\Desktop\"/>
    </mc:Choice>
  </mc:AlternateContent>
  <xr:revisionPtr revIDLastSave="0" documentId="8_{F4FB542A-19A0-4B27-BCC0-46AC2D3D4DDA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33" i="1"/>
  <c r="H34" i="1"/>
  <c r="H35" i="1" l="1"/>
  <c r="H36" i="1" s="1"/>
  <c r="K33" i="1"/>
  <c r="K34" i="1"/>
  <c r="E34" i="1"/>
  <c r="F34" i="1"/>
  <c r="G34" i="1"/>
  <c r="I34" i="1"/>
  <c r="J34" i="1"/>
  <c r="D34" i="1"/>
  <c r="K35" i="1" l="1"/>
  <c r="K36" i="1" s="1"/>
  <c r="D33" i="1"/>
  <c r="D35" i="1" s="1"/>
  <c r="D36" i="1" s="1"/>
  <c r="F33" i="1"/>
  <c r="F35" i="1" s="1"/>
  <c r="F36" i="1" s="1"/>
  <c r="G33" i="1"/>
  <c r="I33" i="1"/>
  <c r="J33" i="1"/>
  <c r="E33" i="1"/>
  <c r="E35" i="1" s="1"/>
  <c r="E36" i="1" s="1"/>
  <c r="I35" i="1" l="1"/>
  <c r="I36" i="1" s="1"/>
  <c r="G35" i="1"/>
  <c r="G36" i="1" s="1"/>
  <c r="J35" i="1"/>
  <c r="J36" i="1" s="1"/>
</calcChain>
</file>

<file path=xl/sharedStrings.xml><?xml version="1.0" encoding="utf-8"?>
<sst xmlns="http://schemas.openxmlformats.org/spreadsheetml/2006/main" count="102" uniqueCount="94">
  <si>
    <t>BORGO SAN SIRO</t>
  </si>
  <si>
    <t>CASSOLNOVO</t>
  </si>
  <si>
    <t>GARLASCO</t>
  </si>
  <si>
    <t>GRAVELLONA LOMELLINA</t>
  </si>
  <si>
    <t>TROMELLO</t>
  </si>
  <si>
    <t>VIGEVANO</t>
  </si>
  <si>
    <t>RIFIUTI</t>
  </si>
  <si>
    <t>Totale</t>
  </si>
  <si>
    <t>20 03 01</t>
  </si>
  <si>
    <t>20 01 08</t>
  </si>
  <si>
    <t>20 01 01</t>
  </si>
  <si>
    <t>15 01 02</t>
  </si>
  <si>
    <t>20 03 03</t>
  </si>
  <si>
    <t>20 01 38</t>
  </si>
  <si>
    <t>20 01 10</t>
  </si>
  <si>
    <t>20 01 32</t>
  </si>
  <si>
    <t>20 01 33*</t>
  </si>
  <si>
    <t>20 01 40</t>
  </si>
  <si>
    <t>16 01 03</t>
  </si>
  <si>
    <t>17 01 07</t>
  </si>
  <si>
    <t>17 09 04</t>
  </si>
  <si>
    <t>20 01 27*</t>
  </si>
  <si>
    <t>20 01 25</t>
  </si>
  <si>
    <t>20 01 21*</t>
  </si>
  <si>
    <t>20 01 23*</t>
  </si>
  <si>
    <t>20 01 35*</t>
  </si>
  <si>
    <t>20 01 36</t>
  </si>
  <si>
    <t>20 02 01</t>
  </si>
  <si>
    <t>15 01 06</t>
  </si>
  <si>
    <t>15 01 07</t>
  </si>
  <si>
    <t>20 01 02</t>
  </si>
  <si>
    <t>20 01 37</t>
  </si>
  <si>
    <t>Rifiuti urbani non differenziati</t>
  </si>
  <si>
    <t>RIFIUTI PRODOTTI NEI COMUNI GESTITI DA ASM ISA spa - ANNO 2018 (quantità espresse in kg)</t>
  </si>
  <si>
    <t>Residui dello spazzamento stradale</t>
  </si>
  <si>
    <t>Rifiuti biodegradabili</t>
  </si>
  <si>
    <t>Carta e cartone</t>
  </si>
  <si>
    <t>15 01 01</t>
  </si>
  <si>
    <t>Imballaggi in carta e cartone</t>
  </si>
  <si>
    <t>Imballaggi in plastica</t>
  </si>
  <si>
    <t>Imballaggi in materiali misti</t>
  </si>
  <si>
    <t>Imballaggi in vetro</t>
  </si>
  <si>
    <t>Vetro</t>
  </si>
  <si>
    <t>Abbigliamento</t>
  </si>
  <si>
    <t>Legno</t>
  </si>
  <si>
    <t>Metalli</t>
  </si>
  <si>
    <t>Rifiuti ingombranti</t>
  </si>
  <si>
    <t>Pneumatici</t>
  </si>
  <si>
    <t>Vernici</t>
  </si>
  <si>
    <t>20 01 34</t>
  </si>
  <si>
    <t>Rifiuti biodegradabili di cucine e mense</t>
  </si>
  <si>
    <t>Neon</t>
  </si>
  <si>
    <t>Frigoriferi</t>
  </si>
  <si>
    <t>TV e monitor</t>
  </si>
  <si>
    <t>Toner</t>
  </si>
  <si>
    <t>08 03 18</t>
  </si>
  <si>
    <t>20 01 26*</t>
  </si>
  <si>
    <t>Olio vegetale</t>
  </si>
  <si>
    <t>Olio minerale</t>
  </si>
  <si>
    <t>DENOMINAZIONE</t>
  </si>
  <si>
    <t>CODICE EUROPEO RIFIUTO</t>
  </si>
  <si>
    <t>Batterie e accumulatori</t>
  </si>
  <si>
    <t>Pile</t>
  </si>
  <si>
    <t>Farmaci scaduti</t>
  </si>
  <si>
    <t>Inerti non pericolosi (NO AMIANTO !)</t>
  </si>
  <si>
    <t>Vetro (lastre)</t>
  </si>
  <si>
    <t>Bottiglie in vetro</t>
  </si>
  <si>
    <t>Rifiuti assimilati agli urbani</t>
  </si>
  <si>
    <t>Organico (umido)</t>
  </si>
  <si>
    <t>Sfalci e potature (verde e ramaglie)</t>
  </si>
  <si>
    <t>Pneumatici fuori uso</t>
  </si>
  <si>
    <t>Lavatrici, lavastoviglie, RAEE non pericolosi</t>
  </si>
  <si>
    <t>Rifiuti indifferenziati</t>
  </si>
  <si>
    <t>Raccolta multimateriale (vetro e lattine)</t>
  </si>
  <si>
    <t>Totale (ton)</t>
  </si>
  <si>
    <t>GROPELLO CAIROLI</t>
  </si>
  <si>
    <t>RD (%)</t>
  </si>
  <si>
    <t>RI</t>
  </si>
  <si>
    <t>RD</t>
  </si>
  <si>
    <t>Medicinali diversi da quelli di cui alla voce 20 01 31</t>
  </si>
  <si>
    <t>Batterie e accumulatori di cui alle voci 16 06 01, 16 06 02 e 16 06 03, nonché batterie e accumulatori non suddivisi contenenti tali batterie</t>
  </si>
  <si>
    <t>Batterie e accumulatori diversi da quelli di cui alla voce 20 01 33</t>
  </si>
  <si>
    <t>Legno diverso da quello di cui alla voce 20 01 37</t>
  </si>
  <si>
    <t>Oli e grassi commestibili</t>
  </si>
  <si>
    <t>Oli e grassi diversi da quelli di cui alla voce 20 01 25</t>
  </si>
  <si>
    <t>Tubi fluorescenti ed altri rifiuti contenenti mercurio</t>
  </si>
  <si>
    <t>Apparecchiature fuori uso contenenti clorofluorocarburi</t>
  </si>
  <si>
    <t>Apparecchiature elettriche ed elettroniche fuori uso, diverse da quelle di cui alla voce 20 01 21 e 20 01 23, contenenti componenti pericolosi</t>
  </si>
  <si>
    <t>Apparecchiature elettriche ed elettroniche fuori uso, diverse da quelle di cui alle voci 20 01 21, 20 01 23 e 20 01 35</t>
  </si>
  <si>
    <t>Vernici, inchiostri, adesivi e resine contenenti sostanze pericolose</t>
  </si>
  <si>
    <t>Residui della pulizia stradale</t>
  </si>
  <si>
    <t>Toner per stampa esauriti, diversi da quelli di cui alla voce 08 03 17</t>
  </si>
  <si>
    <t>Miscugli di cemento, mattoni, mattonelle e ceramiche, diverse da quelle di cui alla voce 17 01 06</t>
  </si>
  <si>
    <t>Rifiuti misti dell'attività di costruzione e demolizione, diversi da quelli di cui alle voci 17 09 01, 17 09 02 e 17 09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</si>
</sst>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64" fontId="0" fillId="0" borderId="2" xfId="1" applyNumberFormat="1" applyFont="1" applyFill="1" applyBorder="1" applyAlignment="1">
      <alignment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0" fillId="0" borderId="0" xfId="1" applyNumberFormat="1" applyFont="1" applyFill="1" applyAlignment="1">
      <alignment vertical="center" wrapText="1"/>
    </xf>
    <xf numFmtId="43" fontId="0" fillId="0" borderId="0" xfId="1" applyFont="1" applyFill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0" fillId="0" borderId="5" xfId="1" applyNumberFormat="1" applyFont="1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DA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sqref="A1:K1"/>
    </sheetView>
  </sheetViews>
  <sheetFormatPr defaultColWidth="8.90625" defaultRowHeight="14.5" x14ac:dyDescent="0.35"/>
  <cols>
    <col min="1" max="1" width="23.90625" style="12" customWidth="1"/>
    <col min="2" max="2" width="33.90625" style="11" customWidth="1"/>
    <col min="3" max="3" width="12.36328125" style="13" customWidth="1"/>
    <col min="4" max="4" width="11.6328125" style="11" customWidth="1"/>
    <col min="5" max="5" width="16.08984375" style="11" customWidth="1"/>
    <col min="6" max="6" width="11.08984375" style="11" customWidth="1"/>
    <col min="7" max="8" width="14" style="11" customWidth="1"/>
    <col min="9" max="9" width="12.90625" style="11" customWidth="1"/>
    <col min="10" max="10" width="12.453125" style="11" bestFit="1" customWidth="1"/>
    <col min="11" max="11" width="11" style="6" bestFit="1" customWidth="1"/>
    <col min="12" max="12" width="11.453125" style="11" bestFit="1" customWidth="1"/>
    <col min="13" max="13" width="12.453125" style="11" bestFit="1" customWidth="1"/>
    <col min="14" max="16384" width="8.90625" style="11"/>
  </cols>
  <sheetData>
    <row r="1" spans="1:13" ht="18.5" x14ac:dyDescent="0.35">
      <c r="A1" s="31" t="s">
        <v>33</v>
      </c>
      <c r="B1" s="32"/>
      <c r="C1" s="33"/>
      <c r="D1" s="33"/>
      <c r="E1" s="33"/>
      <c r="F1" s="33"/>
      <c r="G1" s="33"/>
      <c r="H1" s="33"/>
      <c r="I1" s="33"/>
      <c r="J1" s="33"/>
      <c r="K1" s="34"/>
    </row>
    <row r="2" spans="1:13" ht="20" customHeight="1" thickBot="1" x14ac:dyDescent="0.4"/>
    <row r="3" spans="1:13" s="16" customFormat="1" ht="44" thickBot="1" x14ac:dyDescent="0.4">
      <c r="A3" s="14" t="s">
        <v>6</v>
      </c>
      <c r="B3" s="14" t="s">
        <v>59</v>
      </c>
      <c r="C3" s="14" t="s">
        <v>60</v>
      </c>
      <c r="D3" s="15" t="s">
        <v>0</v>
      </c>
      <c r="E3" s="15" t="s">
        <v>1</v>
      </c>
      <c r="F3" s="15" t="s">
        <v>2</v>
      </c>
      <c r="G3" s="15" t="s">
        <v>3</v>
      </c>
      <c r="H3" s="15" t="s">
        <v>75</v>
      </c>
      <c r="I3" s="15" t="s">
        <v>4</v>
      </c>
      <c r="J3" s="15" t="s">
        <v>5</v>
      </c>
      <c r="K3" s="7" t="s">
        <v>74</v>
      </c>
    </row>
    <row r="4" spans="1:13" s="17" customFormat="1" ht="15" thickBot="1" x14ac:dyDescent="0.4">
      <c r="A4" s="2" t="s">
        <v>72</v>
      </c>
      <c r="B4" s="2" t="s">
        <v>32</v>
      </c>
      <c r="C4" s="1" t="s">
        <v>8</v>
      </c>
      <c r="D4" s="3">
        <v>343760</v>
      </c>
      <c r="E4" s="3">
        <v>2678130</v>
      </c>
      <c r="F4" s="3">
        <v>3815947</v>
      </c>
      <c r="G4" s="3">
        <v>1004303</v>
      </c>
      <c r="H4" s="3">
        <v>981150</v>
      </c>
      <c r="I4" s="3">
        <v>1159390</v>
      </c>
      <c r="J4" s="3">
        <v>13018090</v>
      </c>
      <c r="K4" s="5">
        <f>SUM(D4:J4)/1000</f>
        <v>23000.77</v>
      </c>
    </row>
    <row r="5" spans="1:13" s="17" customFormat="1" ht="15" thickBot="1" x14ac:dyDescent="0.4">
      <c r="A5" s="2" t="s">
        <v>36</v>
      </c>
      <c r="B5" s="2" t="s">
        <v>36</v>
      </c>
      <c r="C5" s="1" t="s">
        <v>10</v>
      </c>
      <c r="D5" s="3">
        <v>53019</v>
      </c>
      <c r="E5" s="3">
        <v>182520</v>
      </c>
      <c r="F5" s="3">
        <v>306266</v>
      </c>
      <c r="G5" s="3">
        <v>121507</v>
      </c>
      <c r="H5" s="3">
        <v>185510</v>
      </c>
      <c r="I5" s="3">
        <v>139458</v>
      </c>
      <c r="J5" s="3">
        <v>2834500</v>
      </c>
      <c r="K5" s="5">
        <f t="shared" ref="K5:K32" si="0">SUM(D5:J5)/1000</f>
        <v>3822.78</v>
      </c>
    </row>
    <row r="6" spans="1:13" s="17" customFormat="1" ht="29.5" thickBot="1" x14ac:dyDescent="0.4">
      <c r="A6" s="2" t="s">
        <v>38</v>
      </c>
      <c r="B6" s="2" t="s">
        <v>38</v>
      </c>
      <c r="C6" s="1" t="s">
        <v>37</v>
      </c>
      <c r="D6" s="3">
        <v>0</v>
      </c>
      <c r="E6" s="3">
        <v>0</v>
      </c>
      <c r="F6" s="3">
        <v>3820</v>
      </c>
      <c r="G6" s="3">
        <v>0</v>
      </c>
      <c r="H6" s="3">
        <v>0</v>
      </c>
      <c r="I6" s="3">
        <v>0</v>
      </c>
      <c r="J6" s="3">
        <v>3300</v>
      </c>
      <c r="K6" s="5">
        <f t="shared" si="0"/>
        <v>7.12</v>
      </c>
    </row>
    <row r="7" spans="1:13" s="17" customFormat="1" ht="15" thickBot="1" x14ac:dyDescent="0.4">
      <c r="A7" s="2" t="s">
        <v>39</v>
      </c>
      <c r="B7" s="2" t="s">
        <v>39</v>
      </c>
      <c r="C7" s="1" t="s">
        <v>11</v>
      </c>
      <c r="D7" s="3">
        <v>17330</v>
      </c>
      <c r="E7" s="3">
        <v>65124</v>
      </c>
      <c r="F7" s="3">
        <v>94325</v>
      </c>
      <c r="G7" s="3">
        <v>28324</v>
      </c>
      <c r="H7" s="3">
        <v>74060</v>
      </c>
      <c r="I7" s="3">
        <v>53057</v>
      </c>
      <c r="J7" s="3">
        <v>1261480</v>
      </c>
      <c r="K7" s="5">
        <f t="shared" si="0"/>
        <v>1593.7</v>
      </c>
    </row>
    <row r="8" spans="1:13" s="17" customFormat="1" ht="29.5" thickBot="1" x14ac:dyDescent="0.4">
      <c r="A8" s="2" t="s">
        <v>73</v>
      </c>
      <c r="B8" s="2" t="s">
        <v>40</v>
      </c>
      <c r="C8" s="1" t="s">
        <v>28</v>
      </c>
      <c r="D8" s="3">
        <v>50656</v>
      </c>
      <c r="E8" s="3">
        <v>159956</v>
      </c>
      <c r="F8" s="3">
        <v>245341</v>
      </c>
      <c r="G8" s="3">
        <v>84177</v>
      </c>
      <c r="H8" s="3">
        <v>169353</v>
      </c>
      <c r="I8" s="3">
        <v>128226</v>
      </c>
      <c r="J8" s="3">
        <v>2298194</v>
      </c>
      <c r="K8" s="5">
        <f t="shared" si="0"/>
        <v>3135.9029999999998</v>
      </c>
      <c r="M8" s="18"/>
    </row>
    <row r="9" spans="1:13" s="17" customFormat="1" ht="15" thickBot="1" x14ac:dyDescent="0.4">
      <c r="A9" s="2" t="s">
        <v>67</v>
      </c>
      <c r="B9" s="2" t="s">
        <v>40</v>
      </c>
      <c r="C9" s="1" t="s">
        <v>28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f>129180+1225450</f>
        <v>1354630</v>
      </c>
      <c r="K9" s="5">
        <f t="shared" si="0"/>
        <v>1354.63</v>
      </c>
    </row>
    <row r="10" spans="1:13" s="17" customFormat="1" ht="15" thickBot="1" x14ac:dyDescent="0.4">
      <c r="A10" s="2" t="s">
        <v>66</v>
      </c>
      <c r="B10" s="2" t="s">
        <v>41</v>
      </c>
      <c r="C10" s="1" t="s">
        <v>29</v>
      </c>
      <c r="D10" s="3">
        <v>0</v>
      </c>
      <c r="E10" s="3">
        <v>0</v>
      </c>
      <c r="F10" s="3">
        <v>68170</v>
      </c>
      <c r="G10" s="3">
        <v>0</v>
      </c>
      <c r="H10" s="3">
        <v>2700</v>
      </c>
      <c r="I10" s="3">
        <v>42740</v>
      </c>
      <c r="J10" s="3">
        <v>10440</v>
      </c>
      <c r="K10" s="5">
        <f t="shared" si="0"/>
        <v>124.05</v>
      </c>
    </row>
    <row r="11" spans="1:13" s="17" customFormat="1" ht="15" thickBot="1" x14ac:dyDescent="0.4">
      <c r="A11" s="2" t="s">
        <v>65</v>
      </c>
      <c r="B11" s="2" t="s">
        <v>42</v>
      </c>
      <c r="C11" s="1" t="s">
        <v>30</v>
      </c>
      <c r="D11" s="3">
        <v>0</v>
      </c>
      <c r="E11" s="3">
        <v>0</v>
      </c>
      <c r="F11" s="3">
        <v>5580</v>
      </c>
      <c r="G11" s="3">
        <v>5160</v>
      </c>
      <c r="H11" s="3">
        <v>3640</v>
      </c>
      <c r="I11" s="3">
        <v>4780</v>
      </c>
      <c r="J11" s="3">
        <v>75780</v>
      </c>
      <c r="K11" s="5">
        <f t="shared" si="0"/>
        <v>94.94</v>
      </c>
    </row>
    <row r="12" spans="1:13" s="17" customFormat="1" ht="15" thickBot="1" x14ac:dyDescent="0.4">
      <c r="A12" s="2" t="s">
        <v>68</v>
      </c>
      <c r="B12" s="2" t="s">
        <v>50</v>
      </c>
      <c r="C12" s="1" t="s">
        <v>9</v>
      </c>
      <c r="D12" s="3">
        <v>14048</v>
      </c>
      <c r="E12" s="3">
        <v>17110</v>
      </c>
      <c r="F12" s="3">
        <v>73207</v>
      </c>
      <c r="G12" s="3">
        <v>5807</v>
      </c>
      <c r="H12" s="3">
        <v>151360</v>
      </c>
      <c r="I12" s="3">
        <v>65197</v>
      </c>
      <c r="J12" s="3">
        <v>3787170</v>
      </c>
      <c r="K12" s="5">
        <f t="shared" si="0"/>
        <v>4113.8990000000003</v>
      </c>
    </row>
    <row r="13" spans="1:13" s="17" customFormat="1" ht="29.5" thickBot="1" x14ac:dyDescent="0.4">
      <c r="A13" s="2" t="s">
        <v>69</v>
      </c>
      <c r="B13" s="2" t="s">
        <v>35</v>
      </c>
      <c r="C13" s="1" t="s">
        <v>27</v>
      </c>
      <c r="D13" s="3">
        <v>87181</v>
      </c>
      <c r="E13" s="3">
        <v>330619</v>
      </c>
      <c r="F13" s="3">
        <v>704397</v>
      </c>
      <c r="G13" s="3">
        <v>145860</v>
      </c>
      <c r="H13" s="3">
        <v>69920</v>
      </c>
      <c r="I13" s="3">
        <v>203852</v>
      </c>
      <c r="J13" s="3">
        <v>2491600</v>
      </c>
      <c r="K13" s="5">
        <f t="shared" si="0"/>
        <v>4033.4290000000001</v>
      </c>
    </row>
    <row r="14" spans="1:13" s="17" customFormat="1" ht="15" thickBot="1" x14ac:dyDescent="0.4">
      <c r="A14" s="2" t="s">
        <v>43</v>
      </c>
      <c r="B14" s="2" t="s">
        <v>43</v>
      </c>
      <c r="C14" s="1" t="s">
        <v>14</v>
      </c>
      <c r="D14" s="3">
        <v>1340</v>
      </c>
      <c r="E14" s="3">
        <v>8150</v>
      </c>
      <c r="F14" s="3">
        <v>13950</v>
      </c>
      <c r="G14" s="3">
        <v>2990</v>
      </c>
      <c r="H14" s="3">
        <v>0</v>
      </c>
      <c r="I14" s="3">
        <v>3420</v>
      </c>
      <c r="J14" s="3">
        <v>162522</v>
      </c>
      <c r="K14" s="5">
        <f t="shared" si="0"/>
        <v>192.37200000000001</v>
      </c>
    </row>
    <row r="15" spans="1:13" s="17" customFormat="1" ht="29.5" thickBot="1" x14ac:dyDescent="0.4">
      <c r="A15" s="2" t="s">
        <v>63</v>
      </c>
      <c r="B15" s="2" t="s">
        <v>79</v>
      </c>
      <c r="C15" s="1" t="s">
        <v>15</v>
      </c>
      <c r="D15" s="3">
        <v>90</v>
      </c>
      <c r="E15" s="3">
        <v>286</v>
      </c>
      <c r="F15" s="3">
        <v>523</v>
      </c>
      <c r="G15" s="3">
        <v>185</v>
      </c>
      <c r="H15" s="3">
        <v>245</v>
      </c>
      <c r="I15" s="3">
        <v>223</v>
      </c>
      <c r="J15" s="3">
        <v>2041</v>
      </c>
      <c r="K15" s="5">
        <f t="shared" si="0"/>
        <v>3.593</v>
      </c>
    </row>
    <row r="16" spans="1:13" s="17" customFormat="1" ht="58.5" thickBot="1" x14ac:dyDescent="0.4">
      <c r="A16" s="2" t="s">
        <v>61</v>
      </c>
      <c r="B16" s="2" t="s">
        <v>80</v>
      </c>
      <c r="C16" s="1" t="s">
        <v>16</v>
      </c>
      <c r="D16" s="3">
        <v>20</v>
      </c>
      <c r="E16" s="3">
        <v>218</v>
      </c>
      <c r="F16" s="3">
        <v>600</v>
      </c>
      <c r="G16" s="3">
        <v>99</v>
      </c>
      <c r="H16" s="3">
        <v>540</v>
      </c>
      <c r="I16" s="3">
        <v>141</v>
      </c>
      <c r="J16" s="3">
        <v>3937</v>
      </c>
      <c r="K16" s="5">
        <f t="shared" si="0"/>
        <v>5.5549999999999997</v>
      </c>
    </row>
    <row r="17" spans="1:13" s="17" customFormat="1" ht="29.5" thickBot="1" x14ac:dyDescent="0.4">
      <c r="A17" s="2" t="s">
        <v>62</v>
      </c>
      <c r="B17" s="2" t="s">
        <v>81</v>
      </c>
      <c r="C17" s="1" t="s">
        <v>49</v>
      </c>
      <c r="D17" s="3">
        <v>1645</v>
      </c>
      <c r="E17" s="3">
        <v>0</v>
      </c>
      <c r="F17" s="3">
        <v>384</v>
      </c>
      <c r="G17" s="3">
        <v>0</v>
      </c>
      <c r="H17" s="3">
        <v>0</v>
      </c>
      <c r="I17" s="3">
        <v>0</v>
      </c>
      <c r="J17" s="3">
        <v>0</v>
      </c>
      <c r="K17" s="5">
        <f t="shared" si="0"/>
        <v>2.0289999999999999</v>
      </c>
    </row>
    <row r="18" spans="1:13" s="17" customFormat="1" ht="29.5" thickBot="1" x14ac:dyDescent="0.4">
      <c r="A18" s="2" t="s">
        <v>44</v>
      </c>
      <c r="B18" s="2" t="s">
        <v>82</v>
      </c>
      <c r="C18" s="1" t="s">
        <v>13</v>
      </c>
      <c r="D18" s="3">
        <v>0</v>
      </c>
      <c r="E18" s="3">
        <v>0</v>
      </c>
      <c r="F18" s="3">
        <v>129340</v>
      </c>
      <c r="G18" s="3">
        <v>75240</v>
      </c>
      <c r="H18" s="3">
        <v>98120</v>
      </c>
      <c r="I18" s="3">
        <v>82460</v>
      </c>
      <c r="J18" s="3">
        <v>865300</v>
      </c>
      <c r="K18" s="5">
        <f t="shared" si="0"/>
        <v>1250.46</v>
      </c>
    </row>
    <row r="19" spans="1:13" s="17" customFormat="1" ht="15" thickBot="1" x14ac:dyDescent="0.4">
      <c r="A19" s="2" t="s">
        <v>45</v>
      </c>
      <c r="B19" s="2" t="s">
        <v>45</v>
      </c>
      <c r="C19" s="1" t="s">
        <v>17</v>
      </c>
      <c r="D19" s="3">
        <v>0</v>
      </c>
      <c r="E19" s="3">
        <v>0</v>
      </c>
      <c r="F19" s="3">
        <v>43860</v>
      </c>
      <c r="G19" s="3"/>
      <c r="H19" s="3">
        <v>23930</v>
      </c>
      <c r="I19" s="3">
        <v>28810</v>
      </c>
      <c r="J19" s="3">
        <v>245260</v>
      </c>
      <c r="K19" s="5">
        <f t="shared" si="0"/>
        <v>341.86</v>
      </c>
    </row>
    <row r="20" spans="1:13" s="17" customFormat="1" ht="15" thickBot="1" x14ac:dyDescent="0.4">
      <c r="A20" s="2" t="s">
        <v>46</v>
      </c>
      <c r="B20" s="2" t="s">
        <v>46</v>
      </c>
      <c r="C20" s="1" t="s">
        <v>31</v>
      </c>
      <c r="D20" s="3">
        <v>27820</v>
      </c>
      <c r="E20" s="3">
        <v>241640</v>
      </c>
      <c r="F20" s="3">
        <v>117040</v>
      </c>
      <c r="G20" s="3">
        <v>50980</v>
      </c>
      <c r="H20" s="3">
        <v>61780</v>
      </c>
      <c r="I20" s="3">
        <v>86860</v>
      </c>
      <c r="J20" s="3">
        <v>433060</v>
      </c>
      <c r="K20" s="5">
        <f t="shared" si="0"/>
        <v>1019.18</v>
      </c>
    </row>
    <row r="21" spans="1:13" s="17" customFormat="1" ht="15" thickBot="1" x14ac:dyDescent="0.4">
      <c r="A21" s="2" t="s">
        <v>57</v>
      </c>
      <c r="B21" s="2" t="s">
        <v>83</v>
      </c>
      <c r="C21" s="1" t="s">
        <v>22</v>
      </c>
      <c r="D21" s="3">
        <v>0</v>
      </c>
      <c r="E21" s="3">
        <v>0</v>
      </c>
      <c r="F21" s="3">
        <v>1950</v>
      </c>
      <c r="G21" s="3">
        <v>0</v>
      </c>
      <c r="H21" s="3">
        <v>1140</v>
      </c>
      <c r="I21" s="3">
        <v>0</v>
      </c>
      <c r="J21" s="3">
        <v>9510</v>
      </c>
      <c r="K21" s="5">
        <f t="shared" si="0"/>
        <v>12.6</v>
      </c>
    </row>
    <row r="22" spans="1:13" s="17" customFormat="1" ht="29.5" thickBot="1" x14ac:dyDescent="0.4">
      <c r="A22" s="2" t="s">
        <v>58</v>
      </c>
      <c r="B22" s="2" t="s">
        <v>84</v>
      </c>
      <c r="C22" s="1" t="s">
        <v>56</v>
      </c>
      <c r="D22" s="3">
        <v>0</v>
      </c>
      <c r="E22" s="3">
        <v>0</v>
      </c>
      <c r="F22" s="3">
        <v>1600</v>
      </c>
      <c r="G22" s="3">
        <v>0</v>
      </c>
      <c r="H22" s="3">
        <v>0</v>
      </c>
      <c r="I22" s="3">
        <v>0</v>
      </c>
      <c r="J22" s="3">
        <v>3540</v>
      </c>
      <c r="K22" s="5">
        <f t="shared" si="0"/>
        <v>5.14</v>
      </c>
    </row>
    <row r="23" spans="1:13" s="17" customFormat="1" ht="29.5" thickBot="1" x14ac:dyDescent="0.4">
      <c r="A23" s="2" t="s">
        <v>51</v>
      </c>
      <c r="B23" s="2" t="s">
        <v>85</v>
      </c>
      <c r="C23" s="1" t="s">
        <v>23</v>
      </c>
      <c r="D23" s="3">
        <v>147</v>
      </c>
      <c r="E23" s="3">
        <v>270</v>
      </c>
      <c r="F23" s="3">
        <v>163</v>
      </c>
      <c r="G23" s="3">
        <v>88</v>
      </c>
      <c r="H23" s="3">
        <v>202</v>
      </c>
      <c r="I23" s="3">
        <v>0</v>
      </c>
      <c r="J23" s="3">
        <v>1428</v>
      </c>
      <c r="K23" s="5">
        <f t="shared" si="0"/>
        <v>2.298</v>
      </c>
    </row>
    <row r="24" spans="1:13" s="17" customFormat="1" ht="29.5" thickBot="1" x14ac:dyDescent="0.4">
      <c r="A24" s="2" t="s">
        <v>52</v>
      </c>
      <c r="B24" s="2" t="s">
        <v>86</v>
      </c>
      <c r="C24" s="1" t="s">
        <v>24</v>
      </c>
      <c r="D24" s="3">
        <v>0</v>
      </c>
      <c r="E24" s="3">
        <v>13660</v>
      </c>
      <c r="F24" s="3">
        <v>12640</v>
      </c>
      <c r="G24" s="3">
        <v>3990</v>
      </c>
      <c r="H24" s="3">
        <v>5980</v>
      </c>
      <c r="I24" s="3">
        <v>4800</v>
      </c>
      <c r="J24" s="3">
        <v>75320</v>
      </c>
      <c r="K24" s="5">
        <f t="shared" si="0"/>
        <v>116.39</v>
      </c>
      <c r="L24" s="19"/>
      <c r="M24" s="19"/>
    </row>
    <row r="25" spans="1:13" s="17" customFormat="1" ht="58.5" thickBot="1" x14ac:dyDescent="0.4">
      <c r="A25" s="2" t="s">
        <v>53</v>
      </c>
      <c r="B25" s="2" t="s">
        <v>87</v>
      </c>
      <c r="C25" s="1" t="s">
        <v>25</v>
      </c>
      <c r="D25" s="3">
        <v>891</v>
      </c>
      <c r="E25" s="3">
        <v>9505</v>
      </c>
      <c r="F25" s="3">
        <v>12295</v>
      </c>
      <c r="G25" s="3">
        <v>3862</v>
      </c>
      <c r="H25" s="3">
        <v>5650</v>
      </c>
      <c r="I25" s="3">
        <v>6892</v>
      </c>
      <c r="J25" s="3">
        <v>63860</v>
      </c>
      <c r="K25" s="5">
        <f t="shared" si="0"/>
        <v>102.955</v>
      </c>
    </row>
    <row r="26" spans="1:13" s="17" customFormat="1" ht="58.5" thickBot="1" x14ac:dyDescent="0.4">
      <c r="A26" s="2" t="s">
        <v>71</v>
      </c>
      <c r="B26" s="2" t="s">
        <v>88</v>
      </c>
      <c r="C26" s="1" t="s">
        <v>26</v>
      </c>
      <c r="D26" s="3">
        <v>3060</v>
      </c>
      <c r="E26" s="3">
        <v>5060</v>
      </c>
      <c r="F26" s="3">
        <v>35380</v>
      </c>
      <c r="G26" s="3">
        <v>5740</v>
      </c>
      <c r="H26" s="3">
        <v>18540</v>
      </c>
      <c r="I26" s="3">
        <v>14430</v>
      </c>
      <c r="J26" s="3">
        <v>174760</v>
      </c>
      <c r="K26" s="5">
        <f t="shared" si="0"/>
        <v>256.97000000000003</v>
      </c>
    </row>
    <row r="27" spans="1:13" s="17" customFormat="1" ht="29.5" thickBot="1" x14ac:dyDescent="0.4">
      <c r="A27" s="2" t="s">
        <v>48</v>
      </c>
      <c r="B27" s="2" t="s">
        <v>89</v>
      </c>
      <c r="C27" s="1" t="s">
        <v>21</v>
      </c>
      <c r="D27" s="3">
        <v>0</v>
      </c>
      <c r="E27" s="3">
        <v>0</v>
      </c>
      <c r="F27" s="3">
        <v>0</v>
      </c>
      <c r="G27" s="3"/>
      <c r="H27" s="3">
        <v>0</v>
      </c>
      <c r="I27" s="3">
        <v>0</v>
      </c>
      <c r="J27" s="3">
        <v>20685</v>
      </c>
      <c r="K27" s="5">
        <f t="shared" si="0"/>
        <v>20.684999999999999</v>
      </c>
    </row>
    <row r="28" spans="1:13" s="17" customFormat="1" ht="29.5" thickBot="1" x14ac:dyDescent="0.4">
      <c r="A28" s="2" t="s">
        <v>34</v>
      </c>
      <c r="B28" s="2" t="s">
        <v>90</v>
      </c>
      <c r="C28" s="1" t="s">
        <v>12</v>
      </c>
      <c r="D28" s="4">
        <v>0</v>
      </c>
      <c r="E28" s="4">
        <v>0</v>
      </c>
      <c r="F28" s="4">
        <v>16280</v>
      </c>
      <c r="G28" s="4">
        <v>5160</v>
      </c>
      <c r="H28" s="4">
        <v>12600</v>
      </c>
      <c r="I28" s="4">
        <v>15760</v>
      </c>
      <c r="J28" s="4">
        <v>643230</v>
      </c>
      <c r="K28" s="5">
        <f t="shared" si="0"/>
        <v>693.03</v>
      </c>
    </row>
    <row r="29" spans="1:13" s="17" customFormat="1" ht="29.5" thickBot="1" x14ac:dyDescent="0.4">
      <c r="A29" s="2" t="s">
        <v>54</v>
      </c>
      <c r="B29" s="2" t="s">
        <v>91</v>
      </c>
      <c r="C29" s="1" t="s">
        <v>55</v>
      </c>
      <c r="D29" s="3">
        <v>0</v>
      </c>
      <c r="E29" s="3">
        <v>0</v>
      </c>
      <c r="F29" s="3">
        <v>32</v>
      </c>
      <c r="G29" s="3"/>
      <c r="H29" s="3">
        <v>0</v>
      </c>
      <c r="I29" s="3">
        <v>0</v>
      </c>
      <c r="J29" s="3">
        <v>4098</v>
      </c>
      <c r="K29" s="5">
        <f t="shared" si="0"/>
        <v>4.13</v>
      </c>
    </row>
    <row r="30" spans="1:13" s="17" customFormat="1" ht="15" thickBot="1" x14ac:dyDescent="0.4">
      <c r="A30" s="2" t="s">
        <v>47</v>
      </c>
      <c r="B30" s="2" t="s">
        <v>70</v>
      </c>
      <c r="C30" s="1" t="s">
        <v>18</v>
      </c>
      <c r="D30" s="3">
        <v>0</v>
      </c>
      <c r="E30" s="3">
        <v>0</v>
      </c>
      <c r="F30" s="3">
        <v>0</v>
      </c>
      <c r="G30" s="3">
        <v>1660</v>
      </c>
      <c r="H30" s="3">
        <v>0</v>
      </c>
      <c r="I30" s="3">
        <v>0</v>
      </c>
      <c r="J30" s="3">
        <v>28680</v>
      </c>
      <c r="K30" s="5">
        <f t="shared" si="0"/>
        <v>30.34</v>
      </c>
    </row>
    <row r="31" spans="1:13" s="17" customFormat="1" ht="44" thickBot="1" x14ac:dyDescent="0.4">
      <c r="A31" s="29" t="s">
        <v>64</v>
      </c>
      <c r="B31" s="2" t="s">
        <v>92</v>
      </c>
      <c r="C31" s="1" t="s">
        <v>19</v>
      </c>
      <c r="D31" s="3">
        <v>0</v>
      </c>
      <c r="E31" s="3">
        <v>0</v>
      </c>
      <c r="F31" s="3">
        <v>0</v>
      </c>
      <c r="G31" s="3">
        <v>0</v>
      </c>
      <c r="H31" s="3">
        <v>67000</v>
      </c>
      <c r="I31" s="3">
        <v>0</v>
      </c>
      <c r="J31" s="3">
        <v>10000</v>
      </c>
      <c r="K31" s="5">
        <f t="shared" si="0"/>
        <v>77</v>
      </c>
    </row>
    <row r="32" spans="1:13" s="17" customFormat="1" ht="44" thickBot="1" x14ac:dyDescent="0.4">
      <c r="A32" s="30"/>
      <c r="B32" s="2" t="s">
        <v>93</v>
      </c>
      <c r="C32" s="1" t="s">
        <v>20</v>
      </c>
      <c r="D32" s="3">
        <v>0</v>
      </c>
      <c r="E32" s="3">
        <v>0</v>
      </c>
      <c r="F32" s="3">
        <v>43200</v>
      </c>
      <c r="G32" s="3">
        <v>14600</v>
      </c>
      <c r="H32" s="3">
        <v>0</v>
      </c>
      <c r="I32" s="3">
        <v>75260</v>
      </c>
      <c r="J32" s="3">
        <v>274640</v>
      </c>
      <c r="K32" s="5">
        <f t="shared" si="0"/>
        <v>407.7</v>
      </c>
    </row>
    <row r="33" spans="1:11" s="17" customFormat="1" ht="16" thickBot="1" x14ac:dyDescent="0.4">
      <c r="A33" s="28" t="s">
        <v>7</v>
      </c>
      <c r="B33" s="28"/>
      <c r="C33" s="28"/>
      <c r="D33" s="20">
        <f t="shared" ref="D33:J33" si="1">SUM(D4:D32)</f>
        <v>601007</v>
      </c>
      <c r="E33" s="20">
        <f t="shared" si="1"/>
        <v>3712248</v>
      </c>
      <c r="F33" s="20">
        <f t="shared" si="1"/>
        <v>5746290</v>
      </c>
      <c r="G33" s="20">
        <f t="shared" si="1"/>
        <v>1559732</v>
      </c>
      <c r="H33" s="20">
        <f>SUM(H4:H32)</f>
        <v>1933420</v>
      </c>
      <c r="I33" s="20">
        <f t="shared" si="1"/>
        <v>2115756</v>
      </c>
      <c r="J33" s="20">
        <f t="shared" si="1"/>
        <v>30157055</v>
      </c>
      <c r="K33" s="8">
        <f t="shared" ref="K33" si="2">SUM(K4:K32)</f>
        <v>45825.508000000002</v>
      </c>
    </row>
    <row r="34" spans="1:11" s="17" customFormat="1" x14ac:dyDescent="0.35">
      <c r="A34" s="21"/>
      <c r="C34" s="22" t="s">
        <v>77</v>
      </c>
      <c r="D34" s="23">
        <f>+D4+D9</f>
        <v>343760</v>
      </c>
      <c r="E34" s="24">
        <f t="shared" ref="E34:J34" si="3">+E4+E9</f>
        <v>2678130</v>
      </c>
      <c r="F34" s="24">
        <f t="shared" si="3"/>
        <v>3815947</v>
      </c>
      <c r="G34" s="24">
        <f t="shared" si="3"/>
        <v>1004303</v>
      </c>
      <c r="H34" s="24">
        <f>+H4+H9</f>
        <v>981150</v>
      </c>
      <c r="I34" s="24">
        <f t="shared" si="3"/>
        <v>1159390</v>
      </c>
      <c r="J34" s="24">
        <f t="shared" si="3"/>
        <v>14372720</v>
      </c>
      <c r="K34" s="9">
        <f t="shared" ref="K34" si="4">+K4+K9</f>
        <v>24355.4</v>
      </c>
    </row>
    <row r="35" spans="1:11" s="17" customFormat="1" x14ac:dyDescent="0.35">
      <c r="A35" s="21"/>
      <c r="C35" s="25" t="s">
        <v>78</v>
      </c>
      <c r="D35" s="23">
        <f>+D33-D34</f>
        <v>257247</v>
      </c>
      <c r="E35" s="24">
        <f t="shared" ref="E35:J35" si="5">+E33-E34</f>
        <v>1034118</v>
      </c>
      <c r="F35" s="24">
        <f t="shared" si="5"/>
        <v>1930343</v>
      </c>
      <c r="G35" s="24">
        <f t="shared" si="5"/>
        <v>555429</v>
      </c>
      <c r="H35" s="24">
        <f>+H33-H34</f>
        <v>952270</v>
      </c>
      <c r="I35" s="24">
        <f t="shared" si="5"/>
        <v>956366</v>
      </c>
      <c r="J35" s="24">
        <f t="shared" si="5"/>
        <v>15784335</v>
      </c>
      <c r="K35" s="9">
        <f t="shared" ref="K35" si="6">+K33-K34</f>
        <v>21470.108</v>
      </c>
    </row>
    <row r="36" spans="1:11" s="17" customFormat="1" x14ac:dyDescent="0.35">
      <c r="A36" s="21"/>
      <c r="C36" s="25" t="s">
        <v>76</v>
      </c>
      <c r="D36" s="26">
        <f>100*D35/D33</f>
        <v>42.80266286415965</v>
      </c>
      <c r="E36" s="27">
        <f t="shared" ref="E36:J36" si="7">100*E35/E33</f>
        <v>27.856921197075195</v>
      </c>
      <c r="F36" s="27">
        <f t="shared" si="7"/>
        <v>33.592857304452089</v>
      </c>
      <c r="G36" s="27">
        <f t="shared" si="7"/>
        <v>35.610540785211818</v>
      </c>
      <c r="H36" s="27">
        <f>100*H35/H33</f>
        <v>49.253136928344588</v>
      </c>
      <c r="I36" s="27">
        <f t="shared" si="7"/>
        <v>45.202093247047394</v>
      </c>
      <c r="J36" s="27">
        <f t="shared" si="7"/>
        <v>52.340439078020054</v>
      </c>
      <c r="K36" s="10">
        <f t="shared" ref="K36" si="8">100*K35/K33</f>
        <v>46.851871232938642</v>
      </c>
    </row>
  </sheetData>
  <mergeCells count="3">
    <mergeCell ref="A33:C33"/>
    <mergeCell ref="A31:A32"/>
    <mergeCell ref="A1:K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Cocino</dc:creator>
  <cp:lastModifiedBy>Carlo Cocino</cp:lastModifiedBy>
  <cp:lastPrinted>2019-10-21T16:18:01Z</cp:lastPrinted>
  <dcterms:created xsi:type="dcterms:W3CDTF">2019-06-08T09:07:17Z</dcterms:created>
  <dcterms:modified xsi:type="dcterms:W3CDTF">2019-10-21T16:18:32Z</dcterms:modified>
</cp:coreProperties>
</file>